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2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M23" i="1" l="1"/>
  <c r="G23" i="1"/>
  <c r="D23" i="1"/>
  <c r="G22" i="1"/>
  <c r="D22" i="1"/>
  <c r="G21" i="1"/>
  <c r="D21" i="1"/>
  <c r="G20" i="1"/>
  <c r="D20" i="1"/>
  <c r="G19" i="1"/>
  <c r="D19" i="1"/>
  <c r="G18" i="1"/>
  <c r="D18" i="1"/>
  <c r="M17" i="1"/>
  <c r="G17" i="1"/>
  <c r="D17" i="1"/>
  <c r="M16" i="1"/>
  <c r="G16" i="1"/>
  <c r="D16" i="1"/>
  <c r="M15" i="1"/>
  <c r="G15" i="1"/>
  <c r="D15" i="1"/>
  <c r="M14" i="1"/>
  <c r="G14" i="1"/>
  <c r="D14" i="1"/>
  <c r="M13" i="1"/>
  <c r="G13" i="1"/>
  <c r="D13" i="1"/>
  <c r="M12" i="1"/>
  <c r="G12" i="1"/>
  <c r="D12" i="1"/>
  <c r="M11" i="1"/>
  <c r="G11" i="1"/>
  <c r="D11" i="1"/>
  <c r="M10" i="1"/>
  <c r="G10" i="1"/>
  <c r="D10" i="1"/>
  <c r="M9" i="1"/>
  <c r="G9" i="1"/>
  <c r="D9" i="1"/>
  <c r="M8" i="1"/>
  <c r="G8" i="1"/>
  <c r="D8" i="1"/>
  <c r="M7" i="1"/>
  <c r="G7" i="1"/>
  <c r="D7" i="1"/>
  <c r="M6" i="1"/>
  <c r="G6" i="1"/>
  <c r="D6" i="1"/>
  <c r="M5" i="1"/>
  <c r="G5" i="1"/>
  <c r="D5" i="1"/>
  <c r="M4" i="1"/>
  <c r="G4" i="1"/>
  <c r="D4" i="1"/>
  <c r="M3" i="1"/>
  <c r="G3" i="1"/>
  <c r="D3" i="1"/>
</calcChain>
</file>

<file path=xl/sharedStrings.xml><?xml version="1.0" encoding="utf-8"?>
<sst xmlns="http://schemas.openxmlformats.org/spreadsheetml/2006/main" count="300" uniqueCount="65">
  <si>
    <t>Список СМИ
Выборы депутатов Совета народных депутатов Кемеровского муниципального округа второго созыва</t>
  </si>
  <si>
    <t>Субъект РФ кампании</t>
  </si>
  <si>
    <t>Кампания</t>
  </si>
  <si>
    <t>Дата голосования</t>
  </si>
  <si>
    <t>Наименование СМИ</t>
  </si>
  <si>
    <t>Тип СМИ</t>
  </si>
  <si>
    <t>Дата регистрации СМИ</t>
  </si>
  <si>
    <t>Организация, осуществляющая выпуск СМИ</t>
  </si>
  <si>
    <t>Субъект РФ, в котором зарегистрировано СМИ</t>
  </si>
  <si>
    <t>Регистрационный номер</t>
  </si>
  <si>
    <t>Специализированное СМИ</t>
  </si>
  <si>
    <t>Дата публикации организацией</t>
  </si>
  <si>
    <t>Дата получения сведений комиссией</t>
  </si>
  <si>
    <t>Сведения о размере и других условиях оплаты представлены</t>
  </si>
  <si>
    <t>Наличие данных о расценках в БД</t>
  </si>
  <si>
    <t>Наличие электронных образов расценок</t>
  </si>
  <si>
    <t>Субъект РФ комиссии</t>
  </si>
  <si>
    <t>Комиссия</t>
  </si>
  <si>
    <t>Кемеровская область - Кузбасс</t>
  </si>
  <si>
    <t>Выборы депутатов Совета народных депутатов Кемеровского муниципального округа второго созыва</t>
  </si>
  <si>
    <t>"Авторадио - Кемерово"</t>
  </si>
  <si>
    <t>Радиоэфир</t>
  </si>
  <si>
    <t>ООО"ПРАГМА"</t>
  </si>
  <si>
    <t>ЭЛ №ТУ42-00945</t>
  </si>
  <si>
    <t>Нет</t>
  </si>
  <si>
    <t>24.06.2024</t>
  </si>
  <si>
    <t>Да</t>
  </si>
  <si>
    <t>Территориальная избирательная комиссия Кемеровского муниципального округа</t>
  </si>
  <si>
    <t>"Авторадио - Новокузнецк"</t>
  </si>
  <si>
    <t>ЭЛ №ТУ42-00933</t>
  </si>
  <si>
    <t>"Авторадио-Новокузнецк"</t>
  </si>
  <si>
    <t>ООО "ЗОЛОТАЯ СЕРЕДИНА"</t>
  </si>
  <si>
    <t>"Бизнес ФМ Москва"</t>
  </si>
  <si>
    <t>ООО "Рекламная группа "Русская тройка"</t>
  </si>
  <si>
    <t>город Москва</t>
  </si>
  <si>
    <t>ЭЛ №ФС77-81049</t>
  </si>
  <si>
    <t>"Девяносто девять и восемь"</t>
  </si>
  <si>
    <t>ЭЛ №ТУ42000947</t>
  </si>
  <si>
    <t>"Ди FM (D FM) Кемерово"</t>
  </si>
  <si>
    <t>ЭЛ №ТУ42-00859</t>
  </si>
  <si>
    <t>"Дорожное радио Кемерово"</t>
  </si>
  <si>
    <t>ЭЛ №ТУ42-00968</t>
  </si>
  <si>
    <t>"Дорожное радио"</t>
  </si>
  <si>
    <t>ООО "Русская тройка Новокузнецк"</t>
  </si>
  <si>
    <t>ЭЛ №ФС77-61841</t>
  </si>
  <si>
    <t>"Европа Плюс Кузбасс"</t>
  </si>
  <si>
    <t>ЭЛ №ТУ42-00916</t>
  </si>
  <si>
    <t>"Радио Шансон Кемерово"</t>
  </si>
  <si>
    <t>ООО "СИБТЕЛЕКОМ-РАДИО"</t>
  </si>
  <si>
    <t>ЭЛ №ТУ42-00955</t>
  </si>
  <si>
    <t>"Ретро FM Кемерово"</t>
  </si>
  <si>
    <t>ЭЛ №ТУ42-00880</t>
  </si>
  <si>
    <t>"Русское Радио Кузбасс"</t>
  </si>
  <si>
    <t>ЭЛ №ТУ42-00871</t>
  </si>
  <si>
    <t>"Русское радио Кузбасс"</t>
  </si>
  <si>
    <t>Эл №ТУ42-00871</t>
  </si>
  <si>
    <t>"Русское радио Междуреченск"</t>
  </si>
  <si>
    <t>ЭЛ №ТУ42-00946</t>
  </si>
  <si>
    <t>"Сто два и шесть"</t>
  </si>
  <si>
    <t>ЭЛ №ТУ42-00944</t>
  </si>
  <si>
    <t>ООО "ПРАГМА"</t>
  </si>
  <si>
    <t>ЭЛ №ТУ42-00863</t>
  </si>
  <si>
    <t>Радио Шансон Новокузнецк</t>
  </si>
  <si>
    <t>ЭЛ ТУ42-00863</t>
  </si>
  <si>
    <t>Отчет составлен 11 июля 2024 г. в 13:18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</si>
</sst>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N2" sqref="N1:N1048576"/>
    </sheetView>
  </sheetViews>
  <sheetFormatPr defaultRowHeight="15" x14ac:dyDescent="0.2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2.7109375" customWidth="1"/>
    <col min="7" max="7" width="13.7109375" customWidth="1"/>
    <col min="8" max="8" width="12.7109375" customWidth="1"/>
    <col min="9" max="9" width="11.7109375" customWidth="1"/>
    <col min="10" max="18" width="13.7109375" customWidth="1"/>
  </cols>
  <sheetData>
    <row r="1" spans="1:18" ht="27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</row>
    <row r="2" spans="1:18" x14ac:dyDescent="0.2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</row>
    <row r="3" spans="1:18" ht="84" x14ac:dyDescent="0.25">
      <c r="A3" s="1">
        <v>1</v>
      </c>
      <c r="B3" s="2" t="s">
        <v>18</v>
      </c>
      <c r="C3" s="2" t="s">
        <v>19</v>
      </c>
      <c r="D3" s="3">
        <f t="shared" ref="D3:D23" si="0">DATE(2024,9,8)</f>
        <v>45543</v>
      </c>
      <c r="E3" s="2" t="s">
        <v>20</v>
      </c>
      <c r="F3" s="2" t="s">
        <v>21</v>
      </c>
      <c r="G3" s="3">
        <f>DATE(2018,10,8)</f>
        <v>43381</v>
      </c>
      <c r="H3" s="2" t="s">
        <v>22</v>
      </c>
      <c r="I3" s="2" t="s">
        <v>18</v>
      </c>
      <c r="J3" s="2" t="s">
        <v>23</v>
      </c>
      <c r="K3" s="2" t="s">
        <v>24</v>
      </c>
      <c r="L3" s="2" t="s">
        <v>25</v>
      </c>
      <c r="M3" s="3">
        <f t="shared" ref="M3:M17" si="1">DATE(2024,7,1)</f>
        <v>45474</v>
      </c>
      <c r="N3" s="2" t="s">
        <v>26</v>
      </c>
      <c r="O3" s="2" t="s">
        <v>24</v>
      </c>
      <c r="P3" s="2" t="s">
        <v>24</v>
      </c>
      <c r="Q3" s="2" t="s">
        <v>18</v>
      </c>
      <c r="R3" s="2" t="s">
        <v>27</v>
      </c>
    </row>
    <row r="4" spans="1:18" ht="84" x14ac:dyDescent="0.25">
      <c r="A4" s="1">
        <v>2</v>
      </c>
      <c r="B4" s="2" t="s">
        <v>18</v>
      </c>
      <c r="C4" s="2" t="s">
        <v>19</v>
      </c>
      <c r="D4" s="3">
        <f t="shared" si="0"/>
        <v>45543</v>
      </c>
      <c r="E4" s="2" t="s">
        <v>28</v>
      </c>
      <c r="F4" s="2" t="s">
        <v>21</v>
      </c>
      <c r="G4" s="3">
        <f>DATE(2018,6,5)</f>
        <v>43256</v>
      </c>
      <c r="H4" s="2" t="s">
        <v>22</v>
      </c>
      <c r="I4" s="2" t="s">
        <v>18</v>
      </c>
      <c r="J4" s="2" t="s">
        <v>29</v>
      </c>
      <c r="K4" s="2" t="s">
        <v>24</v>
      </c>
      <c r="L4" s="2" t="s">
        <v>25</v>
      </c>
      <c r="M4" s="3">
        <f t="shared" si="1"/>
        <v>45474</v>
      </c>
      <c r="N4" s="2" t="s">
        <v>26</v>
      </c>
      <c r="O4" s="2" t="s">
        <v>24</v>
      </c>
      <c r="P4" s="2" t="s">
        <v>24</v>
      </c>
      <c r="Q4" s="2" t="s">
        <v>18</v>
      </c>
      <c r="R4" s="2" t="s">
        <v>27</v>
      </c>
    </row>
    <row r="5" spans="1:18" ht="84" x14ac:dyDescent="0.25">
      <c r="A5" s="1">
        <v>3</v>
      </c>
      <c r="B5" s="2" t="s">
        <v>18</v>
      </c>
      <c r="C5" s="2" t="s">
        <v>19</v>
      </c>
      <c r="D5" s="3">
        <f t="shared" si="0"/>
        <v>45543</v>
      </c>
      <c r="E5" s="2" t="s">
        <v>30</v>
      </c>
      <c r="F5" s="2" t="s">
        <v>21</v>
      </c>
      <c r="G5" s="3">
        <f>DATE(2018,6,5)</f>
        <v>43256</v>
      </c>
      <c r="H5" s="2" t="s">
        <v>31</v>
      </c>
      <c r="I5" s="2" t="s">
        <v>18</v>
      </c>
      <c r="J5" s="2" t="s">
        <v>29</v>
      </c>
      <c r="K5" s="2" t="s">
        <v>24</v>
      </c>
      <c r="L5" s="2" t="s">
        <v>25</v>
      </c>
      <c r="M5" s="3">
        <f t="shared" si="1"/>
        <v>45474</v>
      </c>
      <c r="N5" s="2" t="s">
        <v>26</v>
      </c>
      <c r="O5" s="2" t="s">
        <v>24</v>
      </c>
      <c r="P5" s="2" t="s">
        <v>24</v>
      </c>
      <c r="Q5" s="2" t="s">
        <v>18</v>
      </c>
      <c r="R5" s="2" t="s">
        <v>27</v>
      </c>
    </row>
    <row r="6" spans="1:18" ht="84" x14ac:dyDescent="0.25">
      <c r="A6" s="1">
        <v>4</v>
      </c>
      <c r="B6" s="2" t="s">
        <v>18</v>
      </c>
      <c r="C6" s="2" t="s">
        <v>19</v>
      </c>
      <c r="D6" s="3">
        <f t="shared" si="0"/>
        <v>45543</v>
      </c>
      <c r="E6" s="2" t="s">
        <v>32</v>
      </c>
      <c r="F6" s="2" t="s">
        <v>21</v>
      </c>
      <c r="G6" s="3">
        <f>DATE(2021,4,30)</f>
        <v>44316</v>
      </c>
      <c r="H6" s="2" t="s">
        <v>33</v>
      </c>
      <c r="I6" s="2" t="s">
        <v>34</v>
      </c>
      <c r="J6" s="2" t="s">
        <v>35</v>
      </c>
      <c r="K6" s="2" t="s">
        <v>24</v>
      </c>
      <c r="L6" s="2" t="s">
        <v>25</v>
      </c>
      <c r="M6" s="3">
        <f t="shared" si="1"/>
        <v>45474</v>
      </c>
      <c r="N6" s="2" t="s">
        <v>26</v>
      </c>
      <c r="O6" s="2" t="s">
        <v>24</v>
      </c>
      <c r="P6" s="2" t="s">
        <v>24</v>
      </c>
      <c r="Q6" s="2" t="s">
        <v>18</v>
      </c>
      <c r="R6" s="2" t="s">
        <v>27</v>
      </c>
    </row>
    <row r="7" spans="1:18" ht="84" x14ac:dyDescent="0.25">
      <c r="A7" s="1">
        <v>5</v>
      </c>
      <c r="B7" s="2" t="s">
        <v>18</v>
      </c>
      <c r="C7" s="2" t="s">
        <v>19</v>
      </c>
      <c r="D7" s="3">
        <f t="shared" si="0"/>
        <v>45543</v>
      </c>
      <c r="E7" s="2" t="s">
        <v>36</v>
      </c>
      <c r="F7" s="2" t="s">
        <v>21</v>
      </c>
      <c r="G7" s="3">
        <f>DATE(2018,10,8)</f>
        <v>43381</v>
      </c>
      <c r="H7" s="2" t="s">
        <v>22</v>
      </c>
      <c r="I7" s="2" t="s">
        <v>18</v>
      </c>
      <c r="J7" s="2" t="s">
        <v>37</v>
      </c>
      <c r="K7" s="2" t="s">
        <v>24</v>
      </c>
      <c r="L7" s="2" t="s">
        <v>25</v>
      </c>
      <c r="M7" s="3">
        <f t="shared" si="1"/>
        <v>45474</v>
      </c>
      <c r="N7" s="2" t="s">
        <v>26</v>
      </c>
      <c r="O7" s="2" t="s">
        <v>24</v>
      </c>
      <c r="P7" s="2" t="s">
        <v>24</v>
      </c>
      <c r="Q7" s="2" t="s">
        <v>18</v>
      </c>
      <c r="R7" s="2" t="s">
        <v>27</v>
      </c>
    </row>
    <row r="8" spans="1:18" ht="84" x14ac:dyDescent="0.25">
      <c r="A8" s="1">
        <v>6</v>
      </c>
      <c r="B8" s="2" t="s">
        <v>18</v>
      </c>
      <c r="C8" s="2" t="s">
        <v>19</v>
      </c>
      <c r="D8" s="3">
        <f t="shared" si="0"/>
        <v>45543</v>
      </c>
      <c r="E8" s="2" t="s">
        <v>38</v>
      </c>
      <c r="F8" s="2" t="s">
        <v>21</v>
      </c>
      <c r="G8" s="3">
        <f>DATE(2016,9,15)</f>
        <v>42628</v>
      </c>
      <c r="H8" s="2" t="s">
        <v>33</v>
      </c>
      <c r="I8" s="2" t="s">
        <v>18</v>
      </c>
      <c r="J8" s="2" t="s">
        <v>39</v>
      </c>
      <c r="K8" s="2" t="s">
        <v>24</v>
      </c>
      <c r="L8" s="2" t="s">
        <v>25</v>
      </c>
      <c r="M8" s="3">
        <f t="shared" si="1"/>
        <v>45474</v>
      </c>
      <c r="N8" s="2" t="s">
        <v>26</v>
      </c>
      <c r="O8" s="2" t="s">
        <v>24</v>
      </c>
      <c r="P8" s="2" t="s">
        <v>24</v>
      </c>
      <c r="Q8" s="2" t="s">
        <v>18</v>
      </c>
      <c r="R8" s="2" t="s">
        <v>27</v>
      </c>
    </row>
    <row r="9" spans="1:18" ht="84" x14ac:dyDescent="0.25">
      <c r="A9" s="1">
        <v>7</v>
      </c>
      <c r="B9" s="2" t="s">
        <v>18</v>
      </c>
      <c r="C9" s="2" t="s">
        <v>19</v>
      </c>
      <c r="D9" s="3">
        <f t="shared" si="0"/>
        <v>45543</v>
      </c>
      <c r="E9" s="2" t="s">
        <v>40</v>
      </c>
      <c r="F9" s="2" t="s">
        <v>21</v>
      </c>
      <c r="G9" s="3">
        <f>DATE(2019,7,26)</f>
        <v>43672</v>
      </c>
      <c r="H9" s="2" t="s">
        <v>33</v>
      </c>
      <c r="I9" s="2" t="s">
        <v>18</v>
      </c>
      <c r="J9" s="2" t="s">
        <v>41</v>
      </c>
      <c r="K9" s="2" t="s">
        <v>24</v>
      </c>
      <c r="L9" s="2" t="s">
        <v>25</v>
      </c>
      <c r="M9" s="3">
        <f t="shared" si="1"/>
        <v>45474</v>
      </c>
      <c r="N9" s="2" t="s">
        <v>26</v>
      </c>
      <c r="O9" s="2" t="s">
        <v>24</v>
      </c>
      <c r="P9" s="2" t="s">
        <v>24</v>
      </c>
      <c r="Q9" s="2" t="s">
        <v>18</v>
      </c>
      <c r="R9" s="2" t="s">
        <v>27</v>
      </c>
    </row>
    <row r="10" spans="1:18" ht="84" x14ac:dyDescent="0.25">
      <c r="A10" s="1">
        <v>8</v>
      </c>
      <c r="B10" s="2" t="s">
        <v>18</v>
      </c>
      <c r="C10" s="2" t="s">
        <v>19</v>
      </c>
      <c r="D10" s="3">
        <f t="shared" si="0"/>
        <v>45543</v>
      </c>
      <c r="E10" s="2" t="s">
        <v>42</v>
      </c>
      <c r="F10" s="2" t="s">
        <v>21</v>
      </c>
      <c r="G10" s="3">
        <f>DATE(2015,5,18)</f>
        <v>42142</v>
      </c>
      <c r="H10" s="2" t="s">
        <v>43</v>
      </c>
      <c r="I10" s="2" t="s">
        <v>34</v>
      </c>
      <c r="J10" s="2" t="s">
        <v>44</v>
      </c>
      <c r="K10" s="2" t="s">
        <v>24</v>
      </c>
      <c r="L10" s="2" t="s">
        <v>25</v>
      </c>
      <c r="M10" s="3">
        <f t="shared" si="1"/>
        <v>45474</v>
      </c>
      <c r="N10" s="2" t="s">
        <v>26</v>
      </c>
      <c r="O10" s="2" t="s">
        <v>24</v>
      </c>
      <c r="P10" s="2" t="s">
        <v>24</v>
      </c>
      <c r="Q10" s="2" t="s">
        <v>18</v>
      </c>
      <c r="R10" s="2" t="s">
        <v>27</v>
      </c>
    </row>
    <row r="11" spans="1:18" ht="84" x14ac:dyDescent="0.25">
      <c r="A11" s="1">
        <v>9</v>
      </c>
      <c r="B11" s="2" t="s">
        <v>18</v>
      </c>
      <c r="C11" s="2" t="s">
        <v>19</v>
      </c>
      <c r="D11" s="3">
        <f t="shared" si="0"/>
        <v>45543</v>
      </c>
      <c r="E11" s="2" t="s">
        <v>45</v>
      </c>
      <c r="F11" s="2" t="s">
        <v>21</v>
      </c>
      <c r="G11" s="3">
        <f>DATE(2018,4,12)</f>
        <v>43202</v>
      </c>
      <c r="H11" s="2" t="s">
        <v>33</v>
      </c>
      <c r="I11" s="2" t="s">
        <v>18</v>
      </c>
      <c r="J11" s="2" t="s">
        <v>46</v>
      </c>
      <c r="K11" s="2" t="s">
        <v>24</v>
      </c>
      <c r="L11" s="2" t="s">
        <v>25</v>
      </c>
      <c r="M11" s="3">
        <f t="shared" si="1"/>
        <v>45474</v>
      </c>
      <c r="N11" s="2" t="s">
        <v>26</v>
      </c>
      <c r="O11" s="2" t="s">
        <v>24</v>
      </c>
      <c r="P11" s="2" t="s">
        <v>24</v>
      </c>
      <c r="Q11" s="2" t="s">
        <v>18</v>
      </c>
      <c r="R11" s="2" t="s">
        <v>27</v>
      </c>
    </row>
    <row r="12" spans="1:18" ht="84" x14ac:dyDescent="0.25">
      <c r="A12" s="1">
        <v>10</v>
      </c>
      <c r="B12" s="2" t="s">
        <v>18</v>
      </c>
      <c r="C12" s="2" t="s">
        <v>19</v>
      </c>
      <c r="D12" s="3">
        <f t="shared" si="0"/>
        <v>45543</v>
      </c>
      <c r="E12" s="2" t="s">
        <v>47</v>
      </c>
      <c r="F12" s="2" t="s">
        <v>21</v>
      </c>
      <c r="G12" s="3">
        <f>DATE(2018,11,19)</f>
        <v>43423</v>
      </c>
      <c r="H12" s="2" t="s">
        <v>48</v>
      </c>
      <c r="I12" s="2" t="s">
        <v>18</v>
      </c>
      <c r="J12" s="2" t="s">
        <v>49</v>
      </c>
      <c r="K12" s="2" t="s">
        <v>24</v>
      </c>
      <c r="L12" s="2" t="s">
        <v>25</v>
      </c>
      <c r="M12" s="3">
        <f t="shared" si="1"/>
        <v>45474</v>
      </c>
      <c r="N12" s="2" t="s">
        <v>26</v>
      </c>
      <c r="O12" s="2" t="s">
        <v>24</v>
      </c>
      <c r="P12" s="2" t="s">
        <v>24</v>
      </c>
      <c r="Q12" s="2" t="s">
        <v>18</v>
      </c>
      <c r="R12" s="2" t="s">
        <v>27</v>
      </c>
    </row>
    <row r="13" spans="1:18" ht="84" x14ac:dyDescent="0.25">
      <c r="A13" s="1">
        <v>11</v>
      </c>
      <c r="B13" s="2" t="s">
        <v>18</v>
      </c>
      <c r="C13" s="2" t="s">
        <v>19</v>
      </c>
      <c r="D13" s="3">
        <f t="shared" si="0"/>
        <v>45543</v>
      </c>
      <c r="E13" s="2" t="s">
        <v>50</v>
      </c>
      <c r="F13" s="2" t="s">
        <v>21</v>
      </c>
      <c r="G13" s="3">
        <f>DATE(2021,4,21)</f>
        <v>44307</v>
      </c>
      <c r="H13" s="2" t="s">
        <v>33</v>
      </c>
      <c r="I13" s="2" t="s">
        <v>18</v>
      </c>
      <c r="J13" s="2" t="s">
        <v>51</v>
      </c>
      <c r="K13" s="2" t="s">
        <v>24</v>
      </c>
      <c r="L13" s="2" t="s">
        <v>25</v>
      </c>
      <c r="M13" s="3">
        <f t="shared" si="1"/>
        <v>45474</v>
      </c>
      <c r="N13" s="2" t="s">
        <v>26</v>
      </c>
      <c r="O13" s="2" t="s">
        <v>24</v>
      </c>
      <c r="P13" s="2" t="s">
        <v>24</v>
      </c>
      <c r="Q13" s="2" t="s">
        <v>18</v>
      </c>
      <c r="R13" s="2" t="s">
        <v>27</v>
      </c>
    </row>
    <row r="14" spans="1:18" ht="84" x14ac:dyDescent="0.25">
      <c r="A14" s="1">
        <v>12</v>
      </c>
      <c r="B14" s="2" t="s">
        <v>18</v>
      </c>
      <c r="C14" s="2" t="s">
        <v>19</v>
      </c>
      <c r="D14" s="3">
        <f t="shared" si="0"/>
        <v>45543</v>
      </c>
      <c r="E14" s="2" t="s">
        <v>52</v>
      </c>
      <c r="F14" s="2" t="s">
        <v>21</v>
      </c>
      <c r="G14" s="3">
        <f>DATE(2016,12,28)</f>
        <v>42732</v>
      </c>
      <c r="H14" s="2" t="s">
        <v>33</v>
      </c>
      <c r="I14" s="2" t="s">
        <v>18</v>
      </c>
      <c r="J14" s="2" t="s">
        <v>53</v>
      </c>
      <c r="K14" s="2" t="s">
        <v>24</v>
      </c>
      <c r="L14" s="2" t="s">
        <v>25</v>
      </c>
      <c r="M14" s="3">
        <f t="shared" si="1"/>
        <v>45474</v>
      </c>
      <c r="N14" s="2" t="s">
        <v>26</v>
      </c>
      <c r="O14" s="2" t="s">
        <v>24</v>
      </c>
      <c r="P14" s="2" t="s">
        <v>24</v>
      </c>
      <c r="Q14" s="2" t="s">
        <v>18</v>
      </c>
      <c r="R14" s="2" t="s">
        <v>27</v>
      </c>
    </row>
    <row r="15" spans="1:18" ht="84" x14ac:dyDescent="0.25">
      <c r="A15" s="1">
        <v>13</v>
      </c>
      <c r="B15" s="2" t="s">
        <v>18</v>
      </c>
      <c r="C15" s="2" t="s">
        <v>19</v>
      </c>
      <c r="D15" s="3">
        <f t="shared" si="0"/>
        <v>45543</v>
      </c>
      <c r="E15" s="2" t="s">
        <v>54</v>
      </c>
      <c r="F15" s="2" t="s">
        <v>21</v>
      </c>
      <c r="G15" s="3">
        <f>DATE(2016,12,28)</f>
        <v>42732</v>
      </c>
      <c r="H15" s="2" t="s">
        <v>43</v>
      </c>
      <c r="I15" s="2" t="s">
        <v>18</v>
      </c>
      <c r="J15" s="2" t="s">
        <v>55</v>
      </c>
      <c r="K15" s="2" t="s">
        <v>24</v>
      </c>
      <c r="L15" s="2" t="s">
        <v>25</v>
      </c>
      <c r="M15" s="3">
        <f t="shared" si="1"/>
        <v>45474</v>
      </c>
      <c r="N15" s="2" t="s">
        <v>26</v>
      </c>
      <c r="O15" s="2" t="s">
        <v>24</v>
      </c>
      <c r="P15" s="2" t="s">
        <v>24</v>
      </c>
      <c r="Q15" s="2" t="s">
        <v>18</v>
      </c>
      <c r="R15" s="2" t="s">
        <v>27</v>
      </c>
    </row>
    <row r="16" spans="1:18" ht="84" x14ac:dyDescent="0.25">
      <c r="A16" s="1">
        <v>14</v>
      </c>
      <c r="B16" s="2" t="s">
        <v>18</v>
      </c>
      <c r="C16" s="2" t="s">
        <v>19</v>
      </c>
      <c r="D16" s="3">
        <f t="shared" si="0"/>
        <v>45543</v>
      </c>
      <c r="E16" s="2" t="s">
        <v>56</v>
      </c>
      <c r="F16" s="2" t="s">
        <v>21</v>
      </c>
      <c r="G16" s="3">
        <f>DATE(2018,10,8)</f>
        <v>43381</v>
      </c>
      <c r="H16" s="2" t="s">
        <v>22</v>
      </c>
      <c r="I16" s="2" t="s">
        <v>18</v>
      </c>
      <c r="J16" s="2" t="s">
        <v>57</v>
      </c>
      <c r="K16" s="2" t="s">
        <v>24</v>
      </c>
      <c r="L16" s="2" t="s">
        <v>25</v>
      </c>
      <c r="M16" s="3">
        <f t="shared" si="1"/>
        <v>45474</v>
      </c>
      <c r="N16" s="2" t="s">
        <v>26</v>
      </c>
      <c r="O16" s="2" t="s">
        <v>24</v>
      </c>
      <c r="P16" s="2" t="s">
        <v>24</v>
      </c>
      <c r="Q16" s="2" t="s">
        <v>18</v>
      </c>
      <c r="R16" s="2" t="s">
        <v>27</v>
      </c>
    </row>
    <row r="17" spans="1:18" ht="84" x14ac:dyDescent="0.25">
      <c r="A17" s="1">
        <v>15</v>
      </c>
      <c r="B17" s="2" t="s">
        <v>18</v>
      </c>
      <c r="C17" s="2" t="s">
        <v>19</v>
      </c>
      <c r="D17" s="3">
        <f t="shared" si="0"/>
        <v>45543</v>
      </c>
      <c r="E17" s="2" t="s">
        <v>58</v>
      </c>
      <c r="F17" s="2" t="s">
        <v>21</v>
      </c>
      <c r="G17" s="3">
        <f>DATE(2018,10,8)</f>
        <v>43381</v>
      </c>
      <c r="H17" s="2" t="s">
        <v>22</v>
      </c>
      <c r="I17" s="2" t="s">
        <v>18</v>
      </c>
      <c r="J17" s="2" t="s">
        <v>59</v>
      </c>
      <c r="K17" s="2" t="s">
        <v>24</v>
      </c>
      <c r="L17" s="2" t="s">
        <v>25</v>
      </c>
      <c r="M17" s="3">
        <f t="shared" si="1"/>
        <v>45474</v>
      </c>
      <c r="N17" s="2" t="s">
        <v>26</v>
      </c>
      <c r="O17" s="2" t="s">
        <v>24</v>
      </c>
      <c r="P17" s="2" t="s">
        <v>24</v>
      </c>
      <c r="Q17" s="2" t="s">
        <v>18</v>
      </c>
      <c r="R17" s="2" t="s">
        <v>27</v>
      </c>
    </row>
    <row r="18" spans="1:18" ht="84" x14ac:dyDescent="0.25">
      <c r="A18" s="1">
        <v>16</v>
      </c>
      <c r="B18" s="2" t="s">
        <v>18</v>
      </c>
      <c r="C18" s="2" t="s">
        <v>19</v>
      </c>
      <c r="D18" s="3">
        <f t="shared" si="0"/>
        <v>45543</v>
      </c>
      <c r="E18" s="2" t="s">
        <v>31</v>
      </c>
      <c r="F18" s="2" t="s">
        <v>21</v>
      </c>
      <c r="G18" s="3">
        <f>DATE(2021,7,1)</f>
        <v>44378</v>
      </c>
      <c r="H18" s="2" t="s">
        <v>31</v>
      </c>
      <c r="I18" s="4"/>
      <c r="J18" s="4"/>
      <c r="K18" s="2" t="s">
        <v>24</v>
      </c>
      <c r="L18" s="4"/>
      <c r="M18" s="4"/>
      <c r="N18" s="2" t="s">
        <v>24</v>
      </c>
      <c r="O18" s="2" t="s">
        <v>24</v>
      </c>
      <c r="P18" s="2" t="s">
        <v>24</v>
      </c>
      <c r="Q18" s="2" t="s">
        <v>18</v>
      </c>
      <c r="R18" s="2" t="s">
        <v>27</v>
      </c>
    </row>
    <row r="19" spans="1:18" ht="84" x14ac:dyDescent="0.25">
      <c r="A19" s="1">
        <v>17</v>
      </c>
      <c r="B19" s="2" t="s">
        <v>18</v>
      </c>
      <c r="C19" s="2" t="s">
        <v>19</v>
      </c>
      <c r="D19" s="3">
        <f t="shared" si="0"/>
        <v>45543</v>
      </c>
      <c r="E19" s="2" t="s">
        <v>60</v>
      </c>
      <c r="F19" s="2" t="s">
        <v>21</v>
      </c>
      <c r="G19" s="3">
        <f>DATE(2021,7,1)</f>
        <v>44378</v>
      </c>
      <c r="H19" s="2" t="s">
        <v>22</v>
      </c>
      <c r="I19" s="4"/>
      <c r="J19" s="4"/>
      <c r="K19" s="2" t="s">
        <v>24</v>
      </c>
      <c r="L19" s="4"/>
      <c r="M19" s="4"/>
      <c r="N19" s="2" t="s">
        <v>24</v>
      </c>
      <c r="O19" s="2" t="s">
        <v>24</v>
      </c>
      <c r="P19" s="2" t="s">
        <v>24</v>
      </c>
      <c r="Q19" s="2" t="s">
        <v>18</v>
      </c>
      <c r="R19" s="2" t="s">
        <v>27</v>
      </c>
    </row>
    <row r="20" spans="1:18" ht="84" x14ac:dyDescent="0.25">
      <c r="A20" s="1">
        <v>18</v>
      </c>
      <c r="B20" s="2" t="s">
        <v>18</v>
      </c>
      <c r="C20" s="2" t="s">
        <v>19</v>
      </c>
      <c r="D20" s="3">
        <f t="shared" si="0"/>
        <v>45543</v>
      </c>
      <c r="E20" s="2" t="s">
        <v>33</v>
      </c>
      <c r="F20" s="2" t="s">
        <v>21</v>
      </c>
      <c r="G20" s="3">
        <f>DATE(2020,7,1)</f>
        <v>44013</v>
      </c>
      <c r="H20" s="2" t="s">
        <v>33</v>
      </c>
      <c r="I20" s="4"/>
      <c r="J20" s="4"/>
      <c r="K20" s="2" t="s">
        <v>24</v>
      </c>
      <c r="L20" s="4"/>
      <c r="M20" s="4"/>
      <c r="N20" s="2" t="s">
        <v>24</v>
      </c>
      <c r="O20" s="2" t="s">
        <v>24</v>
      </c>
      <c r="P20" s="2" t="s">
        <v>24</v>
      </c>
      <c r="Q20" s="2" t="s">
        <v>18</v>
      </c>
      <c r="R20" s="2" t="s">
        <v>27</v>
      </c>
    </row>
    <row r="21" spans="1:18" ht="84" x14ac:dyDescent="0.25">
      <c r="A21" s="1">
        <v>19</v>
      </c>
      <c r="B21" s="2" t="s">
        <v>18</v>
      </c>
      <c r="C21" s="2" t="s">
        <v>19</v>
      </c>
      <c r="D21" s="3">
        <f t="shared" si="0"/>
        <v>45543</v>
      </c>
      <c r="E21" s="2" t="s">
        <v>43</v>
      </c>
      <c r="F21" s="2" t="s">
        <v>21</v>
      </c>
      <c r="G21" s="3">
        <f>DATE(2016,10,11)</f>
        <v>42654</v>
      </c>
      <c r="H21" s="2" t="s">
        <v>43</v>
      </c>
      <c r="I21" s="2" t="s">
        <v>18</v>
      </c>
      <c r="J21" s="2" t="s">
        <v>61</v>
      </c>
      <c r="K21" s="2" t="s">
        <v>24</v>
      </c>
      <c r="L21" s="4"/>
      <c r="M21" s="4"/>
      <c r="N21" s="2" t="s">
        <v>24</v>
      </c>
      <c r="O21" s="2" t="s">
        <v>24</v>
      </c>
      <c r="P21" s="2" t="s">
        <v>24</v>
      </c>
      <c r="Q21" s="2" t="s">
        <v>18</v>
      </c>
      <c r="R21" s="2" t="s">
        <v>27</v>
      </c>
    </row>
    <row r="22" spans="1:18" ht="84" x14ac:dyDescent="0.25">
      <c r="A22" s="1">
        <v>20</v>
      </c>
      <c r="B22" s="2" t="s">
        <v>18</v>
      </c>
      <c r="C22" s="2" t="s">
        <v>19</v>
      </c>
      <c r="D22" s="3">
        <f t="shared" si="0"/>
        <v>45543</v>
      </c>
      <c r="E22" s="2" t="s">
        <v>48</v>
      </c>
      <c r="F22" s="2" t="s">
        <v>21</v>
      </c>
      <c r="G22" s="3">
        <f>DATE(2018,11,19)</f>
        <v>43423</v>
      </c>
      <c r="H22" s="2" t="s">
        <v>48</v>
      </c>
      <c r="I22" s="4"/>
      <c r="J22" s="4"/>
      <c r="K22" s="2" t="s">
        <v>24</v>
      </c>
      <c r="L22" s="4"/>
      <c r="M22" s="4"/>
      <c r="N22" s="2" t="s">
        <v>24</v>
      </c>
      <c r="O22" s="2" t="s">
        <v>24</v>
      </c>
      <c r="P22" s="2" t="s">
        <v>24</v>
      </c>
      <c r="Q22" s="2" t="s">
        <v>18</v>
      </c>
      <c r="R22" s="2" t="s">
        <v>27</v>
      </c>
    </row>
    <row r="23" spans="1:18" ht="84" x14ac:dyDescent="0.25">
      <c r="A23" s="1">
        <v>21</v>
      </c>
      <c r="B23" s="2" t="s">
        <v>18</v>
      </c>
      <c r="C23" s="2" t="s">
        <v>19</v>
      </c>
      <c r="D23" s="3">
        <f t="shared" si="0"/>
        <v>45543</v>
      </c>
      <c r="E23" s="2" t="s">
        <v>62</v>
      </c>
      <c r="F23" s="2" t="s">
        <v>21</v>
      </c>
      <c r="G23" s="3">
        <f>DATE(2016,10,11)</f>
        <v>42654</v>
      </c>
      <c r="H23" s="2" t="s">
        <v>43</v>
      </c>
      <c r="I23" s="2" t="s">
        <v>18</v>
      </c>
      <c r="J23" s="2" t="s">
        <v>63</v>
      </c>
      <c r="K23" s="2" t="s">
        <v>24</v>
      </c>
      <c r="L23" s="2" t="s">
        <v>25</v>
      </c>
      <c r="M23" s="3">
        <f>DATE(2024,7,1)</f>
        <v>45474</v>
      </c>
      <c r="N23" s="2" t="s">
        <v>26</v>
      </c>
      <c r="O23" s="2" t="s">
        <v>24</v>
      </c>
      <c r="P23" s="2" t="s">
        <v>24</v>
      </c>
      <c r="Q23" s="2" t="s">
        <v>18</v>
      </c>
      <c r="R23" s="2" t="s">
        <v>27</v>
      </c>
    </row>
    <row r="24" spans="1:18" x14ac:dyDescent="0.25">
      <c r="A24" s="8" t="s">
        <v>64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</sheetData>
  <mergeCells count="2">
    <mergeCell ref="A1:R1"/>
    <mergeCell ref="A24:R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Antonoff</cp:lastModifiedBy>
  <dcterms:created xsi:type="dcterms:W3CDTF">2024-07-11T06:18:57Z</dcterms:created>
  <dcterms:modified xsi:type="dcterms:W3CDTF">2024-07-17T04:36:43Z</dcterms:modified>
</cp:coreProperties>
</file>